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soljic\Desktop\"/>
    </mc:Choice>
  </mc:AlternateContent>
  <xr:revisionPtr revIDLastSave="0" documentId="13_ncr:1_{A56FF110-978F-4F39-A3CF-811E68ABAA6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6-2025" sheetId="111" r:id="rId2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11" l="1"/>
  <c r="D31" i="111"/>
  <c r="D30" i="111"/>
  <c r="D29" i="111"/>
  <c r="D26" i="111"/>
  <c r="D25" i="111"/>
  <c r="D24" i="111"/>
  <c r="D21" i="111"/>
  <c r="D20" i="111"/>
  <c r="D16" i="111"/>
  <c r="D12" i="111"/>
  <c r="D8" i="111"/>
  <c r="H9" i="65"/>
  <c r="H8" i="65"/>
  <c r="H6" i="65" l="1"/>
  <c r="M21" i="65" l="1"/>
  <c r="M4" i="65"/>
  <c r="M5" i="65"/>
  <c r="M6" i="65"/>
  <c r="M26" i="65" s="1"/>
  <c r="M7" i="65"/>
  <c r="M8" i="65"/>
  <c r="M9" i="65"/>
  <c r="M27" i="65" l="1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5" i="65"/>
  <c r="T26" i="65"/>
  <c r="H7" i="65" s="1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M13" i="65" s="1"/>
  <c r="H10" i="65"/>
  <c r="M10" i="65" s="1"/>
  <c r="H18" i="65"/>
  <c r="H16" i="65"/>
  <c r="M16" i="65" s="1"/>
  <c r="H15" i="65"/>
  <c r="M15" i="65" s="1"/>
  <c r="H19" i="65"/>
  <c r="M19" i="65" s="1"/>
  <c r="H12" i="65"/>
  <c r="M12" i="65" s="1"/>
  <c r="I8" i="65"/>
  <c r="I6" i="65"/>
  <c r="I20" i="65"/>
  <c r="I14" i="65"/>
  <c r="M25" i="65" l="1"/>
  <c r="M24" i="65"/>
  <c r="I18" i="65"/>
  <c r="M18" i="65"/>
  <c r="I13" i="65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<sst xmlns="http://schemas.openxmlformats.org/spreadsheetml/2006/main" count="222" uniqueCount="83">
  <si>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</si>
  <si>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</si>
  <si>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</si>
  <si>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</si>
  <si>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</si>
  <si>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</si>
  <si>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</si>
  <si>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</si>
  <si>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</si>
  <si>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</si>
  <si>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</si>
  <si>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</si>
  <si>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</si>
  <si>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</si>
  <si>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</si>
  <si>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</si>
  <si>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</si>
  <si>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</si>
  <si>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</si>
  <si>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</si>
  <si>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</si>
  <si>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</si>
  <si>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</si>
  <si>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</si>
  <si>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</si>
  <si>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</si>
  <si>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</si>
  <si>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</si>
  <si>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</si>
  <si>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</si>
  <si>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</si>
  <si>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</si>
  <si>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</si>
  <si>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</si>
  <si>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</si>
  <si>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</si>
  <si>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</si>
  <si>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</si>
  <si>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</si>
  <si>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</si>
  <si>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</si>
  <si>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</si>
  <si>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</si>
  <si>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</si>
  <si>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</si>
  <si>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</si>
  <si>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</si>
  <si>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</si>
  <si>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</si>
  <si>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</si>
  <si>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</si>
  <si>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</si>
  <si>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</si>
  <si>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</si>
  <si>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</si>
  <si>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</si>
  <si>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</si>
  <si>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</si>
  <si>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</si>
  <si>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</si>
  <si>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</si>
  <si>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</si>
  <si>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</si>
  <si>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</si>
  <si>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</si>
  <si>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</si>
  <si>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</si>
  <si>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</si>
  <si>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INA</t>
  </si>
  <si>
    <t>Gorivo evidencijski broj 03/2024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</si>
  <si>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</si>
  <si>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</si>
  <si>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</si>
  <si>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</si>
  <si>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</si>
  <si>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</si>
  <si>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</si>
  <si>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</si>
  <si>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</si>
  <si>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</si>
  <si>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Lipanj 2025. godine</t>
  </si>
  <si>
    <t>17.06.-23.06.</t>
  </si>
  <si>
    <t>24.06.-30.06.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</si>
</sst>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8" fontId="0" fillId="3" borderId="0" xfId="0" applyNumberFormat="1" applyFill="1"/>
    <xf numFmtId="168" fontId="0" fillId="6" borderId="0" xfId="0" applyNumberFormat="1" applyFill="1"/>
    <xf numFmtId="0" fontId="0" fillId="6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7" fontId="0" fillId="5" borderId="0" xfId="0" applyNumberFormat="1" applyFill="1"/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1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C2" sqref="C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52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51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0" t="s">
        <v>58</v>
      </c>
      <c r="F2" s="19" t="s">
        <v>37</v>
      </c>
      <c r="G2" s="30" t="s">
        <v>59</v>
      </c>
      <c r="H2" s="30" t="s">
        <v>57</v>
      </c>
      <c r="I2" s="30" t="s">
        <v>60</v>
      </c>
      <c r="K2" s="20" t="s">
        <v>37</v>
      </c>
      <c r="L2" s="51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2">
        <v>3.9E-2</v>
      </c>
      <c r="F4" s="32">
        <v>0.54769999999999996</v>
      </c>
      <c r="G4" s="9">
        <v>0.57720000000000005</v>
      </c>
      <c r="H4" s="15">
        <v>0</v>
      </c>
      <c r="I4" s="33">
        <f>G4+H4</f>
        <v>0.57720000000000005</v>
      </c>
      <c r="J4" s="21" t="s">
        <v>41</v>
      </c>
      <c r="K4">
        <v>0.56689999999999996</v>
      </c>
      <c r="L4" s="53"/>
      <c r="M4" s="24">
        <f t="shared" ref="M4:M21" si="0">L4-H4-E4</f>
        <v>-3.9E-2</v>
      </c>
    </row>
    <row r="5" spans="1:23" ht="15" thickBot="1" x14ac:dyDescent="0.35">
      <c r="A5" s="12">
        <v>2</v>
      </c>
      <c r="B5" s="10" t="s">
        <v>15</v>
      </c>
      <c r="C5" s="34" t="s">
        <v>56</v>
      </c>
      <c r="D5" s="10" t="s">
        <v>17</v>
      </c>
      <c r="E5" s="32">
        <v>0.12</v>
      </c>
      <c r="F5" s="32">
        <f>ROUND(F45/$D$23,3)</f>
        <v>0.45600000000000002</v>
      </c>
      <c r="G5" s="35">
        <v>0.60460000000000003</v>
      </c>
      <c r="H5" s="15">
        <f>T28</f>
        <v>2.1239999999999998E-2</v>
      </c>
      <c r="I5" s="33">
        <f t="shared" ref="I5:I21" si="1">G5+H5</f>
        <v>0.62584000000000006</v>
      </c>
      <c r="J5" s="21" t="s">
        <v>68</v>
      </c>
      <c r="K5">
        <f t="shared" ref="K5:K21" si="2">L5-E5</f>
        <v>-0.12</v>
      </c>
      <c r="L5" s="53"/>
      <c r="M5" s="24">
        <f t="shared" si="0"/>
        <v>-0.14124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2">
        <v>3.8699999999999998E-2</v>
      </c>
      <c r="F6" s="32">
        <v>0.54769999999999996</v>
      </c>
      <c r="G6" s="9">
        <v>0.57689999999999997</v>
      </c>
      <c r="H6" s="15">
        <f>T26</f>
        <v>5.6140000000000002E-2</v>
      </c>
      <c r="I6" s="33">
        <f t="shared" si="1"/>
        <v>0.63303999999999994</v>
      </c>
      <c r="J6" s="21" t="s">
        <v>41</v>
      </c>
      <c r="K6">
        <f t="shared" si="2"/>
        <v>0.61720000000000008</v>
      </c>
      <c r="L6" s="53">
        <v>0.65590000000000004</v>
      </c>
      <c r="M6" s="24">
        <f t="shared" si="0"/>
        <v>0.56106000000000011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3">
        <f t="shared" si="1"/>
        <v>0.67813999999999997</v>
      </c>
      <c r="J7" s="21"/>
      <c r="K7">
        <f t="shared" si="2"/>
        <v>0.68559999999999999</v>
      </c>
      <c r="L7" s="58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2">
        <v>5.1799999999999999E-2</v>
      </c>
      <c r="F8" s="32">
        <v>0.58099999999999996</v>
      </c>
      <c r="G8" s="9">
        <v>0.52739999999999998</v>
      </c>
      <c r="H8" s="15">
        <f>T24</f>
        <v>0.51231000000000004</v>
      </c>
      <c r="I8" s="33">
        <f>G8+H8</f>
        <v>1.0397099999999999</v>
      </c>
      <c r="J8" s="21" t="s">
        <v>41</v>
      </c>
      <c r="K8">
        <f>L8-E8</f>
        <v>1.0156999999999998</v>
      </c>
      <c r="L8" s="53">
        <v>1.0674999999999999</v>
      </c>
      <c r="M8" s="24">
        <f t="shared" si="0"/>
        <v>0.50338999999999989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2">
        <v>4.6300000000000001E-2</v>
      </c>
      <c r="F9" s="32">
        <v>0.54769999999999996</v>
      </c>
      <c r="G9" s="9">
        <v>0.58450000000000002</v>
      </c>
      <c r="H9" s="15">
        <f>T23</f>
        <v>0.40612999999999999</v>
      </c>
      <c r="I9" s="33">
        <f t="shared" si="1"/>
        <v>0.99063000000000001</v>
      </c>
      <c r="J9" s="21" t="s">
        <v>41</v>
      </c>
      <c r="K9">
        <f t="shared" si="2"/>
        <v>0.96720000000000006</v>
      </c>
      <c r="L9" s="53">
        <v>1.0135000000000001</v>
      </c>
      <c r="M9" s="24">
        <f t="shared" si="0"/>
        <v>0.56107000000000007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36">
        <v>5.0999999999999997E-2</v>
      </c>
      <c r="F10" s="32">
        <v>0.58099999999999996</v>
      </c>
      <c r="G10" s="35">
        <v>0.67</v>
      </c>
      <c r="H10" s="15">
        <f>$H$8</f>
        <v>0.51231000000000004</v>
      </c>
      <c r="I10" s="33">
        <f t="shared" si="1"/>
        <v>1.1823100000000002</v>
      </c>
      <c r="J10" s="21" t="s">
        <v>68</v>
      </c>
      <c r="K10">
        <f t="shared" si="2"/>
        <v>2.9464999999999999</v>
      </c>
      <c r="L10" s="58">
        <v>2.9975000000000001</v>
      </c>
      <c r="M10" s="24">
        <f>L10-H10-E10</f>
        <v>2.4341900000000001</v>
      </c>
      <c r="U10">
        <v>0.58099999999999996</v>
      </c>
    </row>
    <row r="11" spans="1:23" ht="15" thickBot="1" x14ac:dyDescent="0.35">
      <c r="A11" s="50">
        <v>5</v>
      </c>
      <c r="B11" s="9" t="s">
        <v>21</v>
      </c>
      <c r="C11" s="14" t="s">
        <v>22</v>
      </c>
      <c r="D11" s="9" t="s">
        <v>19</v>
      </c>
      <c r="E11" s="32">
        <v>5.0999999999999997E-2</v>
      </c>
      <c r="F11" s="32">
        <v>0.54769999999999996</v>
      </c>
      <c r="G11" s="9">
        <v>0.58919999999999995</v>
      </c>
      <c r="H11" s="15">
        <f>$H$9</f>
        <v>0.40612999999999999</v>
      </c>
      <c r="I11" s="33">
        <f t="shared" si="1"/>
        <v>0.99532999999999994</v>
      </c>
      <c r="J11" s="21" t="s">
        <v>68</v>
      </c>
      <c r="K11">
        <f t="shared" si="2"/>
        <v>0.96722999999999992</v>
      </c>
      <c r="L11" s="53">
        <v>1.01823</v>
      </c>
      <c r="M11" s="24">
        <f t="shared" si="0"/>
        <v>0.56109999999999993</v>
      </c>
      <c r="U11">
        <v>0.54769999999999996</v>
      </c>
    </row>
    <row r="12" spans="1:23" ht="15" thickBot="1" x14ac:dyDescent="0.35">
      <c r="A12" s="50">
        <v>5</v>
      </c>
      <c r="B12" s="10" t="s">
        <v>15</v>
      </c>
      <c r="C12" s="9" t="s">
        <v>20</v>
      </c>
      <c r="D12" s="9" t="s">
        <v>19</v>
      </c>
      <c r="E12" s="32">
        <v>5.0999999999999997E-2</v>
      </c>
      <c r="F12" s="32">
        <v>0.58099999999999996</v>
      </c>
      <c r="G12" s="9">
        <v>0.52659999999999996</v>
      </c>
      <c r="H12" s="15">
        <f t="shared" ref="H12:H13" si="3">$H$8</f>
        <v>0.51231000000000004</v>
      </c>
      <c r="I12" s="33">
        <f t="shared" si="1"/>
        <v>1.03891</v>
      </c>
      <c r="J12" s="21" t="s">
        <v>68</v>
      </c>
      <c r="K12">
        <f t="shared" si="2"/>
        <v>1.0156100000000001</v>
      </c>
      <c r="L12" s="53">
        <v>1.0666100000000001</v>
      </c>
      <c r="M12" s="24">
        <f t="shared" si="0"/>
        <v>0.50329999999999997</v>
      </c>
    </row>
    <row r="13" spans="1:23" ht="15" thickBot="1" x14ac:dyDescent="0.35">
      <c r="A13" s="50">
        <v>5</v>
      </c>
      <c r="B13" s="9" t="s">
        <v>21</v>
      </c>
      <c r="C13" s="40" t="s">
        <v>43</v>
      </c>
      <c r="D13" s="9" t="s">
        <v>19</v>
      </c>
      <c r="E13" s="36">
        <v>0.11700000000000001</v>
      </c>
      <c r="F13" s="32">
        <v>0.6391</v>
      </c>
      <c r="G13" s="9">
        <v>0.64019999999999999</v>
      </c>
      <c r="H13" s="15">
        <f t="shared" si="3"/>
        <v>0.51231000000000004</v>
      </c>
      <c r="I13" s="33">
        <f t="shared" si="1"/>
        <v>1.1525099999999999</v>
      </c>
      <c r="J13" s="21" t="s">
        <v>68</v>
      </c>
      <c r="K13">
        <f t="shared" si="2"/>
        <v>1.0660099999999999</v>
      </c>
      <c r="L13" s="53">
        <v>1.1830099999999999</v>
      </c>
      <c r="M13" s="24">
        <f>L13-H13-E13</f>
        <v>0.55369999999999986</v>
      </c>
    </row>
    <row r="14" spans="1:23" ht="15" thickBot="1" x14ac:dyDescent="0.35">
      <c r="A14" s="50">
        <v>6</v>
      </c>
      <c r="B14" s="9" t="s">
        <v>32</v>
      </c>
      <c r="C14" s="9" t="s">
        <v>22</v>
      </c>
      <c r="D14" s="9" t="s">
        <v>19</v>
      </c>
      <c r="E14" s="36">
        <v>0.14499999999999999</v>
      </c>
      <c r="F14" s="32">
        <v>0.54769999999999996</v>
      </c>
      <c r="G14" s="9">
        <v>0.68320000000000003</v>
      </c>
      <c r="H14" s="15">
        <f>$H$9</f>
        <v>0.40612999999999999</v>
      </c>
      <c r="I14" s="33">
        <f t="shared" si="1"/>
        <v>1.0893299999999999</v>
      </c>
      <c r="J14" s="21" t="s">
        <v>68</v>
      </c>
      <c r="K14">
        <f t="shared" si="2"/>
        <v>0.96723000000000003</v>
      </c>
      <c r="L14" s="53">
        <v>1.1122300000000001</v>
      </c>
      <c r="M14" s="24">
        <f t="shared" si="0"/>
        <v>0.56110000000000004</v>
      </c>
    </row>
    <row r="15" spans="1:23" ht="15" thickBot="1" x14ac:dyDescent="0.35">
      <c r="A15" s="50">
        <v>6</v>
      </c>
      <c r="B15" s="10" t="s">
        <v>15</v>
      </c>
      <c r="C15" s="10" t="s">
        <v>20</v>
      </c>
      <c r="D15" s="9" t="s">
        <v>19</v>
      </c>
      <c r="E15" s="36">
        <v>0.14499999999999999</v>
      </c>
      <c r="F15" s="32">
        <f t="shared" ref="E15:F21" si="4">ROUND(F55/$D$23,3)</f>
        <v>0.55600000000000005</v>
      </c>
      <c r="G15" s="9">
        <v>0.62060000000000004</v>
      </c>
      <c r="H15" s="15">
        <f t="shared" ref="H15:H16" si="5">$H$8</f>
        <v>0.51231000000000004</v>
      </c>
      <c r="I15" s="33">
        <f t="shared" si="1"/>
        <v>1.1329100000000001</v>
      </c>
      <c r="J15" s="21" t="s">
        <v>68</v>
      </c>
      <c r="K15">
        <f t="shared" si="2"/>
        <v>1.0156099999999999</v>
      </c>
      <c r="L15" s="53">
        <v>1.1606099999999999</v>
      </c>
      <c r="M15" s="24">
        <f t="shared" si="0"/>
        <v>0.50329999999999986</v>
      </c>
    </row>
    <row r="16" spans="1:23" ht="15" thickBot="1" x14ac:dyDescent="0.35">
      <c r="A16" s="50">
        <v>6</v>
      </c>
      <c r="B16" s="10" t="s">
        <v>21</v>
      </c>
      <c r="C16" s="10" t="s">
        <v>31</v>
      </c>
      <c r="D16" s="10" t="s">
        <v>19</v>
      </c>
      <c r="E16" s="36">
        <v>0.14699999999999999</v>
      </c>
      <c r="F16" s="32">
        <f t="shared" si="4"/>
        <v>0.60799999999999998</v>
      </c>
      <c r="G16" s="33">
        <v>0.67020000000000002</v>
      </c>
      <c r="H16" s="15">
        <f t="shared" si="5"/>
        <v>0.51231000000000004</v>
      </c>
      <c r="I16" s="33">
        <f t="shared" si="1"/>
        <v>1.1825100000000002</v>
      </c>
      <c r="J16" s="21" t="s">
        <v>68</v>
      </c>
      <c r="K16">
        <f t="shared" si="2"/>
        <v>1.0660099999999999</v>
      </c>
      <c r="L16" s="53">
        <v>1.2130099999999999</v>
      </c>
      <c r="M16" s="24">
        <f t="shared" si="0"/>
        <v>0.55369999999999986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4"/>
        <v>3.6999999999999998E-2</v>
      </c>
      <c r="F17" s="10">
        <f t="shared" si="4"/>
        <v>0.63100000000000001</v>
      </c>
      <c r="G17" s="9">
        <f t="shared" ref="G17" si="6">E17+F17</f>
        <v>0.66800000000000004</v>
      </c>
      <c r="H17" s="15">
        <f>$H$9</f>
        <v>0.40612999999999999</v>
      </c>
      <c r="I17" s="33">
        <f t="shared" si="1"/>
        <v>1.07413</v>
      </c>
      <c r="J17" s="21"/>
      <c r="K17">
        <f t="shared" si="2"/>
        <v>0.91889999999999994</v>
      </c>
      <c r="L17" s="58">
        <v>0.95589999999999997</v>
      </c>
      <c r="M17" s="24">
        <f t="shared" si="0"/>
        <v>0.51276999999999995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4"/>
        <v>0.11799999999999999</v>
      </c>
      <c r="F18" s="10">
        <f t="shared" si="4"/>
        <v>0.55600000000000005</v>
      </c>
      <c r="G18" s="9">
        <v>4.5</v>
      </c>
      <c r="H18" s="15">
        <f t="shared" ref="H18:H19" si="7">$H$8</f>
        <v>0.51231000000000004</v>
      </c>
      <c r="I18" s="33">
        <f t="shared" si="1"/>
        <v>5.0123100000000003</v>
      </c>
      <c r="J18" s="21"/>
      <c r="K18">
        <f t="shared" si="2"/>
        <v>0.99759999999999993</v>
      </c>
      <c r="L18" s="58">
        <v>1.1155999999999999</v>
      </c>
      <c r="M18" s="24">
        <f t="shared" si="0"/>
        <v>0.48528999999999989</v>
      </c>
      <c r="N18" s="37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4"/>
        <v>0.13</v>
      </c>
      <c r="F19" s="10">
        <f t="shared" si="4"/>
        <v>0.60799999999999998</v>
      </c>
      <c r="G19" s="9">
        <v>5.5600000000000005</v>
      </c>
      <c r="H19" s="15">
        <f t="shared" si="7"/>
        <v>0.51231000000000004</v>
      </c>
      <c r="I19" s="33">
        <f t="shared" si="1"/>
        <v>6.0723100000000008</v>
      </c>
      <c r="J19" s="17"/>
      <c r="K19">
        <f t="shared" si="2"/>
        <v>0.99759999999999993</v>
      </c>
      <c r="L19" s="58">
        <v>1.1275999999999999</v>
      </c>
      <c r="M19" s="24">
        <f t="shared" si="0"/>
        <v>0.48528999999999989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4"/>
        <v>0.14299999999999999</v>
      </c>
      <c r="F20" s="10">
        <f t="shared" si="4"/>
        <v>0.63100000000000001</v>
      </c>
      <c r="G20" s="9">
        <v>5.0380000000000003</v>
      </c>
      <c r="H20" s="15">
        <f>$H$9</f>
        <v>0.40612999999999999</v>
      </c>
      <c r="I20" s="33">
        <f t="shared" si="1"/>
        <v>5.4441300000000004</v>
      </c>
      <c r="J20" s="17"/>
      <c r="K20">
        <f t="shared" si="2"/>
        <v>0.91890000000000005</v>
      </c>
      <c r="L20" s="58">
        <v>1.0619000000000001</v>
      </c>
      <c r="M20" s="24">
        <f t="shared" si="0"/>
        <v>0.51277000000000006</v>
      </c>
    </row>
    <row r="21" spans="1:20" ht="15" thickBot="1" x14ac:dyDescent="0.35">
      <c r="A21" s="50">
        <v>7</v>
      </c>
      <c r="B21" s="10" t="s">
        <v>15</v>
      </c>
      <c r="C21" s="13" t="s">
        <v>44</v>
      </c>
      <c r="D21" s="10" t="s">
        <v>19</v>
      </c>
      <c r="E21" s="36">
        <v>0.14000000000000001</v>
      </c>
      <c r="F21" s="32">
        <f t="shared" si="4"/>
        <v>0.52100000000000002</v>
      </c>
      <c r="G21" s="9">
        <v>0.67820000000000003</v>
      </c>
      <c r="H21" s="27">
        <v>0</v>
      </c>
      <c r="I21" s="33">
        <f t="shared" si="1"/>
        <v>0.67820000000000003</v>
      </c>
      <c r="J21" s="17" t="s">
        <v>68</v>
      </c>
      <c r="K21">
        <f t="shared" si="2"/>
        <v>0.56109999999999993</v>
      </c>
      <c r="L21" s="53">
        <v>0.70109999999999995</v>
      </c>
      <c r="M21" s="24">
        <f t="shared" si="0"/>
        <v>0.56109999999999993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0.94789199999999985</v>
      </c>
      <c r="L23" s="52">
        <f>AVERAGE(L9,L11,L14,L17,L20)</f>
        <v>1.0323519999999999</v>
      </c>
      <c r="M23" s="28">
        <f>AVERAGE(M9,M11,M14)</f>
        <v>0.56109000000000009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v>0.40612999999999999</v>
      </c>
    </row>
    <row r="24" spans="1:20" x14ac:dyDescent="0.3">
      <c r="J24" t="s">
        <v>43</v>
      </c>
      <c r="K24">
        <f>AVERAGE(K13,K16,K19)</f>
        <v>1.0432066666666666</v>
      </c>
      <c r="L24" s="52">
        <f>AVERAGE(L13,L16,L19)</f>
        <v>1.1745400000000001</v>
      </c>
      <c r="M24" s="41">
        <f>AVERAGE(M13,M16)</f>
        <v>0.55369999999999986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v>0.51231000000000004</v>
      </c>
    </row>
    <row r="25" spans="1:20" x14ac:dyDescent="0.3">
      <c r="J25" t="s">
        <v>20</v>
      </c>
      <c r="K25">
        <f>AVERAGE(K8,K10,K12,K15,K18)</f>
        <v>1.398204</v>
      </c>
      <c r="L25" s="52">
        <f>AVERAGE(L8,L10,L12,L15,L18)</f>
        <v>1.4815639999999999</v>
      </c>
      <c r="M25" s="28">
        <f>AVERAGE(M8,M10,M12,M15)</f>
        <v>0.98604499999999995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ref="T25:T28" si="8">R25/1000</f>
        <v>0.51200000000000001</v>
      </c>
    </row>
    <row r="26" spans="1:20" x14ac:dyDescent="0.3">
      <c r="J26" t="s">
        <v>18</v>
      </c>
      <c r="K26">
        <f>AVERAGE(K6,K7)</f>
        <v>0.65139999999999998</v>
      </c>
      <c r="L26" s="52">
        <f>AVERAGE(L6,L7)</f>
        <v>0.70789999999999997</v>
      </c>
      <c r="M26" s="42">
        <f>AVERAGE(M6,M7)</f>
        <v>0.59526000000000012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0.56399999999999995</v>
      </c>
      <c r="L27" s="52">
        <f>AVERAGE(L4,L21)</f>
        <v>0.70109999999999995</v>
      </c>
      <c r="M27" s="28">
        <f>AVERAGE(M4,M21)</f>
        <v>0.26104999999999995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29" t="s">
        <v>56</v>
      </c>
      <c r="K28" t="s">
        <v>67</v>
      </c>
      <c r="M28" s="4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75</v>
      </c>
    </row>
    <row r="33" spans="3:9" hidden="1" x14ac:dyDescent="0.3">
      <c r="C33" t="s">
        <v>47</v>
      </c>
    </row>
    <row r="34" spans="3:9" x14ac:dyDescent="0.3">
      <c r="C34" t="s">
        <v>76</v>
      </c>
    </row>
    <row r="35" spans="3:9" x14ac:dyDescent="0.3">
      <c r="C35" t="s">
        <v>77</v>
      </c>
    </row>
    <row r="36" spans="3:9" x14ac:dyDescent="0.3">
      <c r="C36" t="s">
        <v>78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79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D52"/>
  <sheetViews>
    <sheetView tabSelected="1" workbookViewId="0">
      <selection activeCell="A4" sqref="A4:B4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</cols>
  <sheetData>
    <row r="1" spans="1:4" s="1" customFormat="1" ht="26.25" customHeight="1" x14ac:dyDescent="0.25">
      <c r="A1" s="55"/>
      <c r="B1" s="54" t="s">
        <v>0</v>
      </c>
    </row>
    <row r="2" spans="1:4" s="1" customFormat="1" ht="13.8" x14ac:dyDescent="0.25">
      <c r="A2" s="55"/>
      <c r="B2" s="54" t="s">
        <v>69</v>
      </c>
    </row>
    <row r="3" spans="1:4" s="1" customFormat="1" ht="13.8" x14ac:dyDescent="0.25">
      <c r="A3" s="2"/>
      <c r="B3" s="3"/>
    </row>
    <row r="4" spans="1:4" ht="22.5" customHeight="1" x14ac:dyDescent="0.3">
      <c r="A4" s="56" t="s">
        <v>80</v>
      </c>
      <c r="B4" s="57"/>
      <c r="C4" s="8" t="s">
        <v>81</v>
      </c>
      <c r="D4" s="8" t="s">
        <v>82</v>
      </c>
    </row>
    <row r="5" spans="1:4" ht="6.75" customHeight="1" x14ac:dyDescent="0.3"/>
    <row r="6" spans="1:4" ht="22.5" customHeight="1" x14ac:dyDescent="0.3">
      <c r="A6" s="22" t="s">
        <v>1</v>
      </c>
      <c r="B6" s="22"/>
      <c r="C6" s="22"/>
      <c r="D6" s="22"/>
    </row>
    <row r="7" spans="1:4" ht="6.75" customHeight="1" x14ac:dyDescent="0.3"/>
    <row r="8" spans="1:4" ht="16.5" customHeight="1" x14ac:dyDescent="0.3">
      <c r="A8" s="6" t="s">
        <v>2</v>
      </c>
      <c r="B8" s="7" t="s">
        <v>61</v>
      </c>
      <c r="C8" s="44">
        <v>0</v>
      </c>
      <c r="D8" s="44">
        <f>List1!$L$4</f>
        <v>0</v>
      </c>
    </row>
    <row r="9" spans="1:4" ht="7.5" hidden="1" customHeight="1" x14ac:dyDescent="0.3">
      <c r="C9" s="45"/>
      <c r="D9" s="45"/>
    </row>
    <row r="10" spans="1:4" ht="22.5" hidden="1" customHeight="1" x14ac:dyDescent="0.3">
      <c r="A10" s="22" t="s">
        <v>3</v>
      </c>
      <c r="B10" s="22"/>
      <c r="C10" s="46"/>
      <c r="D10" s="46"/>
    </row>
    <row r="11" spans="1:4" ht="18" customHeight="1" x14ac:dyDescent="0.3">
      <c r="A11" s="22" t="s">
        <v>3</v>
      </c>
      <c r="B11" s="22"/>
      <c r="C11" s="47"/>
      <c r="D11" s="47"/>
    </row>
    <row r="12" spans="1:4" ht="18.75" customHeight="1" x14ac:dyDescent="0.3">
      <c r="A12" s="6" t="s">
        <v>2</v>
      </c>
      <c r="B12" s="7" t="s">
        <v>62</v>
      </c>
      <c r="C12" s="48">
        <v>0</v>
      </c>
      <c r="D12" s="48">
        <f>List1!$L$5</f>
        <v>0</v>
      </c>
    </row>
    <row r="13" spans="1:4" ht="0.75" customHeight="1" x14ac:dyDescent="0.3">
      <c r="A13" s="4"/>
      <c r="B13" s="5"/>
      <c r="C13" s="31"/>
      <c r="D13" s="31"/>
    </row>
    <row r="14" spans="1:4" ht="21" customHeight="1" x14ac:dyDescent="0.3">
      <c r="A14" s="22" t="s">
        <v>71</v>
      </c>
      <c r="B14" s="22"/>
      <c r="C14" s="46"/>
      <c r="D14" s="46"/>
    </row>
    <row r="15" spans="1:4" ht="6.75" hidden="1" customHeight="1" x14ac:dyDescent="0.3">
      <c r="C15" s="45"/>
      <c r="D15" s="45"/>
    </row>
    <row r="16" spans="1:4" ht="18.75" customHeight="1" x14ac:dyDescent="0.3">
      <c r="A16" s="6" t="s">
        <v>2</v>
      </c>
      <c r="B16" s="7" t="s">
        <v>63</v>
      </c>
      <c r="C16" s="44">
        <v>0.58440000000000003</v>
      </c>
      <c r="D16" s="44">
        <f>List1!$L$6</f>
        <v>0.65590000000000004</v>
      </c>
    </row>
    <row r="17" spans="1:4" ht="7.5" hidden="1" customHeight="1" x14ac:dyDescent="0.3">
      <c r="C17" s="45"/>
      <c r="D17" s="45"/>
    </row>
    <row r="18" spans="1:4" ht="22.5" customHeight="1" x14ac:dyDescent="0.3">
      <c r="A18" s="22" t="s">
        <v>70</v>
      </c>
      <c r="B18" s="22"/>
      <c r="C18" s="46"/>
      <c r="D18" s="46"/>
    </row>
    <row r="19" spans="1:4" ht="6.75" hidden="1" customHeight="1" x14ac:dyDescent="0.3">
      <c r="C19" s="45"/>
      <c r="D19" s="45"/>
    </row>
    <row r="20" spans="1:4" ht="15" customHeight="1" x14ac:dyDescent="0.3">
      <c r="A20" s="6" t="s">
        <v>2</v>
      </c>
      <c r="B20" s="7" t="s">
        <v>64</v>
      </c>
      <c r="C20" s="44">
        <v>1.0415000000000001</v>
      </c>
      <c r="D20" s="44">
        <f>List1!$L$8</f>
        <v>1.0674999999999999</v>
      </c>
    </row>
    <row r="21" spans="1:4" ht="18.75" customHeight="1" x14ac:dyDescent="0.3">
      <c r="A21" s="39" t="s">
        <v>4</v>
      </c>
      <c r="B21" s="38" t="s">
        <v>65</v>
      </c>
      <c r="C21" s="49">
        <v>0.94199999999999995</v>
      </c>
      <c r="D21" s="49">
        <f>List1!$L$9</f>
        <v>1.0135000000000001</v>
      </c>
    </row>
    <row r="22" spans="1:4" ht="22.5" customHeight="1" x14ac:dyDescent="0.3">
      <c r="A22" s="22" t="s">
        <v>77</v>
      </c>
      <c r="B22" s="22"/>
      <c r="C22" s="46"/>
      <c r="D22" s="46"/>
    </row>
    <row r="23" spans="1:4" ht="2.25" customHeight="1" x14ac:dyDescent="0.3">
      <c r="C23" s="45"/>
      <c r="D23" s="45"/>
    </row>
    <row r="24" spans="1:4" ht="18.75" customHeight="1" x14ac:dyDescent="0.3">
      <c r="A24" s="6" t="s">
        <v>2</v>
      </c>
      <c r="B24" s="7" t="s">
        <v>64</v>
      </c>
      <c r="C24" s="48">
        <v>1.04081</v>
      </c>
      <c r="D24" s="48">
        <f>List1!$L$12</f>
        <v>1.0666100000000001</v>
      </c>
    </row>
    <row r="25" spans="1:4" ht="19.5" customHeight="1" x14ac:dyDescent="0.3">
      <c r="A25" s="6" t="s">
        <v>4</v>
      </c>
      <c r="B25" s="7" t="s">
        <v>65</v>
      </c>
      <c r="C25" s="48">
        <v>0.94682999999999995</v>
      </c>
      <c r="D25" s="48">
        <f>List1!$L$11</f>
        <v>1.01823</v>
      </c>
    </row>
    <row r="26" spans="1:4" ht="16.5" customHeight="1" x14ac:dyDescent="0.3">
      <c r="A26" s="39" t="s">
        <v>5</v>
      </c>
      <c r="B26" s="38" t="s">
        <v>73</v>
      </c>
      <c r="C26" s="48">
        <v>1.1545099999999999</v>
      </c>
      <c r="D26" s="48">
        <f>List1!$L$13</f>
        <v>1.1830099999999999</v>
      </c>
    </row>
    <row r="27" spans="1:4" ht="22.5" customHeight="1" x14ac:dyDescent="0.3">
      <c r="A27" s="22" t="s">
        <v>78</v>
      </c>
      <c r="B27" s="22"/>
      <c r="C27" s="46"/>
      <c r="D27" s="46"/>
    </row>
    <row r="28" spans="1:4" ht="0.75" customHeight="1" x14ac:dyDescent="0.3">
      <c r="C28" s="45"/>
      <c r="D28" s="45"/>
    </row>
    <row r="29" spans="1:4" ht="18.75" customHeight="1" x14ac:dyDescent="0.3">
      <c r="A29" s="6" t="s">
        <v>2</v>
      </c>
      <c r="B29" s="7" t="s">
        <v>64</v>
      </c>
      <c r="C29" s="48">
        <v>1.1348100000000001</v>
      </c>
      <c r="D29" s="48">
        <f>List1!$L$15</f>
        <v>1.1606099999999999</v>
      </c>
    </row>
    <row r="30" spans="1:4" ht="18.75" customHeight="1" x14ac:dyDescent="0.3">
      <c r="A30" s="6" t="s">
        <v>4</v>
      </c>
      <c r="B30" s="7" t="s">
        <v>65</v>
      </c>
      <c r="C30" s="48">
        <v>1.0408299999999999</v>
      </c>
      <c r="D30" s="48">
        <f>List1!$L$14</f>
        <v>1.1122300000000001</v>
      </c>
    </row>
    <row r="31" spans="1:4" ht="15" customHeight="1" x14ac:dyDescent="0.3">
      <c r="A31" s="39" t="s">
        <v>5</v>
      </c>
      <c r="B31" s="38" t="s">
        <v>73</v>
      </c>
      <c r="C31" s="48">
        <v>1.18451</v>
      </c>
      <c r="D31" s="48">
        <f>List1!$L$16</f>
        <v>1.2130099999999999</v>
      </c>
    </row>
    <row r="32" spans="1:4" ht="22.5" customHeight="1" x14ac:dyDescent="0.3">
      <c r="A32" s="22" t="s">
        <v>72</v>
      </c>
      <c r="B32" s="22"/>
      <c r="C32" s="46"/>
      <c r="D32" s="46"/>
    </row>
    <row r="33" spans="1:4" ht="0.75" customHeight="1" x14ac:dyDescent="0.3">
      <c r="C33" s="45"/>
      <c r="D33" s="45"/>
    </row>
    <row r="34" spans="1:4" ht="18.75" customHeight="1" x14ac:dyDescent="0.3">
      <c r="A34" s="6" t="s">
        <v>2</v>
      </c>
      <c r="B34" s="7" t="s">
        <v>74</v>
      </c>
      <c r="C34" s="48">
        <v>0.62970000000000004</v>
      </c>
      <c r="D34" s="48">
        <f>List1!$L$21</f>
        <v>0.70109999999999995</v>
      </c>
    </row>
    <row r="35" spans="1:4" ht="18.75" customHeight="1" x14ac:dyDescent="0.3">
      <c r="A35" s="4"/>
      <c r="B35" s="5"/>
    </row>
    <row r="36" spans="1:4" ht="18.75" customHeight="1" x14ac:dyDescent="0.3">
      <c r="A36" s="4"/>
      <c r="B36" s="5"/>
    </row>
    <row r="37" spans="1:4" ht="6.75" customHeight="1" x14ac:dyDescent="0.3"/>
    <row r="38" spans="1:4" ht="22.5" hidden="1" customHeight="1" x14ac:dyDescent="0.3">
      <c r="A38" s="22" t="s">
        <v>6</v>
      </c>
      <c r="B38" s="22"/>
    </row>
    <row r="39" spans="1:4" ht="6" hidden="1" customHeight="1" x14ac:dyDescent="0.3"/>
    <row r="40" spans="1:4" ht="18.75" hidden="1" customHeight="1" x14ac:dyDescent="0.3">
      <c r="A40" s="6" t="s">
        <v>2</v>
      </c>
      <c r="B40" s="7" t="s">
        <v>64</v>
      </c>
    </row>
    <row r="41" spans="1:4" ht="18.75" hidden="1" customHeight="1" x14ac:dyDescent="0.3">
      <c r="A41" s="6" t="s">
        <v>4</v>
      </c>
      <c r="B41" s="7" t="s">
        <v>66</v>
      </c>
    </row>
    <row r="42" spans="1:4" ht="18.75" hidden="1" customHeight="1" x14ac:dyDescent="0.3">
      <c r="A42" s="6" t="s">
        <v>5</v>
      </c>
      <c r="B42" s="7" t="s">
        <v>65</v>
      </c>
    </row>
    <row r="43" spans="1:4" ht="6.75" hidden="1" customHeight="1" x14ac:dyDescent="0.3"/>
    <row r="44" spans="1:4" ht="22.5" hidden="1" customHeight="1" x14ac:dyDescent="0.3">
      <c r="A44" s="22" t="s">
        <v>7</v>
      </c>
      <c r="B44" s="22"/>
    </row>
    <row r="45" spans="1:4" ht="6" hidden="1" customHeight="1" x14ac:dyDescent="0.3"/>
    <row r="46" spans="1:4" ht="18.75" hidden="1" customHeight="1" x14ac:dyDescent="0.3">
      <c r="A46" s="6" t="s">
        <v>2</v>
      </c>
      <c r="B46" s="7" t="s">
        <v>64</v>
      </c>
    </row>
    <row r="47" spans="1:4" ht="18.75" hidden="1" customHeight="1" x14ac:dyDescent="0.3">
      <c r="A47" s="6" t="s">
        <v>4</v>
      </c>
      <c r="B47" s="7" t="s">
        <v>66</v>
      </c>
    </row>
    <row r="48" spans="1:4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06-2025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Josip Šoljić</cp:lastModifiedBy>
  <cp:revision/>
  <dcterms:created xsi:type="dcterms:W3CDTF">2017-02-03T08:11:34Z</dcterms:created>
  <dcterms:modified xsi:type="dcterms:W3CDTF">2025-06-24T11:52:37Z</dcterms:modified>
  <cp:category/>
  <cp:contentStatus/>
</cp:coreProperties>
</file>